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d.docs.live.net/87300b1f8c03af3b/CPC/Highlands Presbytery/"/>
    </mc:Choice>
  </mc:AlternateContent>
  <xr:revisionPtr revIDLastSave="275" documentId="8_{8283424E-1FA6-4FB7-A5F1-A8AA8BB43AAF}" xr6:coauthVersionLast="47" xr6:coauthVersionMax="47" xr10:uidLastSave="{6C669255-58BE-4C6D-A526-229950C5769B}"/>
  <bookViews>
    <workbookView xWindow="20" yWindow="20" windowWidth="19180" windowHeight="11260" xr2:uid="{C09AB652-D528-461A-891C-A30CBA1F74B7}"/>
  </bookViews>
  <sheets>
    <sheet name="Instructions" sheetId="2" r:id="rId1"/>
    <sheet name="Planning worksheet" sheetId="1" r:id="rId2"/>
    <sheet name="Exampl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1" l="1"/>
  <c r="I21" i="1"/>
  <c r="H21" i="1"/>
  <c r="G21" i="1"/>
  <c r="F21" i="1"/>
  <c r="E21" i="1"/>
  <c r="D21" i="1"/>
  <c r="C21" i="1"/>
  <c r="C23" i="1" s="1"/>
  <c r="D20" i="1" s="1"/>
  <c r="D23" i="1" s="1"/>
  <c r="E20" i="1" s="1"/>
  <c r="E23" i="1" s="1"/>
  <c r="F20" i="1" s="1"/>
  <c r="F23" i="1" s="1"/>
  <c r="G20" i="1" s="1"/>
  <c r="G23" i="1" s="1"/>
  <c r="H20" i="1" s="1"/>
  <c r="H23" i="1" s="1"/>
  <c r="I20" i="1" s="1"/>
  <c r="I23" i="1" s="1"/>
  <c r="J20" i="1" s="1"/>
  <c r="J23" i="1" s="1"/>
  <c r="J17" i="1"/>
  <c r="I17" i="1"/>
  <c r="H17" i="1"/>
  <c r="G17" i="1"/>
  <c r="F17" i="1"/>
  <c r="E17" i="1"/>
  <c r="D17" i="1"/>
  <c r="C17" i="1"/>
  <c r="J15" i="1"/>
  <c r="I15" i="1"/>
  <c r="H15" i="1"/>
  <c r="G15" i="1"/>
  <c r="F15" i="1"/>
  <c r="E15" i="1"/>
  <c r="D15" i="1"/>
  <c r="C15" i="1"/>
  <c r="J8" i="1"/>
  <c r="I8" i="1"/>
  <c r="H8" i="1"/>
  <c r="G8" i="1"/>
  <c r="F8" i="1"/>
  <c r="E8" i="1"/>
  <c r="D8" i="1"/>
  <c r="C8" i="1"/>
  <c r="G21" i="3"/>
  <c r="H21" i="3"/>
  <c r="I21" i="3"/>
  <c r="J21" i="3"/>
  <c r="I5" i="3"/>
  <c r="I8" i="3" s="1"/>
  <c r="H5" i="3"/>
  <c r="G5" i="3"/>
  <c r="F5" i="3"/>
  <c r="F8" i="3" s="1"/>
  <c r="H13" i="3"/>
  <c r="I13" i="3" s="1"/>
  <c r="J13" i="3" s="1"/>
  <c r="G13" i="3"/>
  <c r="H12" i="3"/>
  <c r="I12" i="3" s="1"/>
  <c r="J12" i="3" s="1"/>
  <c r="G12" i="3"/>
  <c r="G11" i="3"/>
  <c r="H11" i="3" s="1"/>
  <c r="F11" i="3"/>
  <c r="E20" i="3"/>
  <c r="D23" i="3"/>
  <c r="E23" i="3"/>
  <c r="F20" i="3" s="1"/>
  <c r="D20" i="3"/>
  <c r="C23" i="3"/>
  <c r="D21" i="3"/>
  <c r="E21" i="3"/>
  <c r="C21" i="3"/>
  <c r="G8" i="3"/>
  <c r="H8" i="3"/>
  <c r="J8" i="3"/>
  <c r="D15" i="3"/>
  <c r="D17" i="3" s="1"/>
  <c r="E15" i="3"/>
  <c r="F15" i="3"/>
  <c r="C15" i="3"/>
  <c r="C17" i="3" s="1"/>
  <c r="D8" i="3"/>
  <c r="E8" i="3"/>
  <c r="C8" i="3"/>
  <c r="F21" i="3" l="1"/>
  <c r="F23" i="3"/>
  <c r="G20" i="3" s="1"/>
  <c r="G23" i="3" s="1"/>
  <c r="H20" i="3" s="1"/>
  <c r="I11" i="3"/>
  <c r="H15" i="3"/>
  <c r="H17" i="3" s="1"/>
  <c r="G15" i="3"/>
  <c r="G17" i="3" s="1"/>
  <c r="F17" i="3"/>
  <c r="E17" i="3"/>
  <c r="J11" i="3" l="1"/>
  <c r="J15" i="3" s="1"/>
  <c r="J17" i="3" s="1"/>
  <c r="I15" i="3"/>
  <c r="I17" i="3" s="1"/>
  <c r="H23" i="3"/>
  <c r="I20" i="3" s="1"/>
  <c r="I23" i="3" l="1"/>
  <c r="J20" i="3" l="1"/>
  <c r="J23" i="3" s="1"/>
</calcChain>
</file>

<file path=xl/sharedStrings.xml><?xml version="1.0" encoding="utf-8"?>
<sst xmlns="http://schemas.openxmlformats.org/spreadsheetml/2006/main" count="82" uniqueCount="59">
  <si>
    <t>INCOME</t>
  </si>
  <si>
    <t>EXPENSES</t>
  </si>
  <si>
    <t>CY-2</t>
  </si>
  <si>
    <t>CY-1</t>
  </si>
  <si>
    <t>CY</t>
  </si>
  <si>
    <t>CY+1</t>
  </si>
  <si>
    <t>CY+2</t>
  </si>
  <si>
    <t>CY+3</t>
  </si>
  <si>
    <t>CY+4</t>
  </si>
  <si>
    <t>CY+5</t>
  </si>
  <si>
    <t>Source 1</t>
  </si>
  <si>
    <t>Source 2</t>
  </si>
  <si>
    <t>Source 3</t>
  </si>
  <si>
    <t>Source 5</t>
  </si>
  <si>
    <t>Source 4</t>
  </si>
  <si>
    <t>Expense 1</t>
  </si>
  <si>
    <t>Expense 2</t>
  </si>
  <si>
    <t>Expense 3</t>
  </si>
  <si>
    <t>Expense 4</t>
  </si>
  <si>
    <t>Description</t>
  </si>
  <si>
    <t>Income - Expenses</t>
  </si>
  <si>
    <t>Assets and Investments</t>
  </si>
  <si>
    <t>The intent of this planning tool is help churches to understand their future financial plans.  More importantly, this tools helps churches to see what they need to do to be successful</t>
  </si>
  <si>
    <t>How to use this tool:</t>
  </si>
  <si>
    <t>1.  Use this tool with major groupings of income and expense.  Do not list every detail, but rather the major groups of income and expenses</t>
  </si>
  <si>
    <t>2.  Capture and record the prior year's actuals in income and expenses</t>
  </si>
  <si>
    <t>3.  Provide the current year income and expenses.  You can estimate the full year based on actuals so far, or include the budget if actuals will be close</t>
  </si>
  <si>
    <t>Notes and Assumptions</t>
  </si>
  <si>
    <t>Total Income</t>
  </si>
  <si>
    <t>Total Expenses</t>
  </si>
  <si>
    <r>
      <t xml:space="preserve">4.  Try to estimate the income and expense areas for future years.  You can use trends, estimates of inflation/cost of living, or other knowledge.  </t>
    </r>
    <r>
      <rPr>
        <b/>
        <sz val="11"/>
        <color theme="1"/>
        <rFont val="Aptos Narrow"/>
        <family val="2"/>
        <scheme val="minor"/>
      </rPr>
      <t>List your notes and assumptions</t>
    </r>
  </si>
  <si>
    <t>5.  Populate the assets and investments for the past.  Estimate the same fo the future.  Estimate use of assets and/or growth of principal.</t>
  </si>
  <si>
    <t>6.  Review the results of the tool.  Check assumptions to make the results are reasonable, note areas of uncertainty.</t>
  </si>
  <si>
    <t>This tool ultimately is intended to help churchs maintain financial sustainability.  This naturally means that churches need to change what they need to do.</t>
  </si>
  <si>
    <t>After the template is complete, financial teams and session should review the results and brainstorm ideas to improve financial health.</t>
  </si>
  <si>
    <t>Current Balance</t>
  </si>
  <si>
    <t>Growth Rate</t>
  </si>
  <si>
    <t>Ending Balance</t>
  </si>
  <si>
    <t>Withdrawal (-) /Deposit (+)</t>
  </si>
  <si>
    <t>express in %</t>
  </si>
  <si>
    <t>Pledges, Plate</t>
  </si>
  <si>
    <t>Building Use</t>
  </si>
  <si>
    <t>Other</t>
  </si>
  <si>
    <t>Investment Withdrawal</t>
  </si>
  <si>
    <t>Personnel</t>
  </si>
  <si>
    <t>Buildings and Maintenance</t>
  </si>
  <si>
    <t>Fundraising Event  (New)</t>
  </si>
  <si>
    <t>new and existing members</t>
  </si>
  <si>
    <t>building use new policy</t>
  </si>
  <si>
    <t>based on estimated deficit</t>
  </si>
  <si>
    <t>need to review/enhance</t>
  </si>
  <si>
    <t>Starting in 2026</t>
  </si>
  <si>
    <t>2025 (est)</t>
  </si>
  <si>
    <t>2023 act</t>
  </si>
  <si>
    <t>2024 act</t>
  </si>
  <si>
    <t>legacy giving program can add to this</t>
  </si>
  <si>
    <t>cost of living adjustments</t>
  </si>
  <si>
    <t>need to review CAPEX plan</t>
  </si>
  <si>
    <t>control costs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</si>
</sst>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7" formatCode="_(* #,##0_);_(* \(#,##0\);_(* &quot;-&quot;??_);_(@_)"/>
  </numFmts>
  <fonts count="6" x14ac:knownFonts="1">
    <font>
      <sz val="11"/>
      <color theme="1"/>
      <name val="Aptos Narrow"/>
      <family val="2"/>
      <scheme val="minor"/>
    </font>
    <font>
      <b/>
      <sz val="11"/>
      <color theme="1"/>
      <name val="Aptos Narrow"/>
      <family val="2"/>
      <scheme val="minor"/>
    </font>
    <font>
      <b/>
      <i/>
      <sz val="11"/>
      <color theme="1"/>
      <name val="Aptos Narrow"/>
      <family val="2"/>
      <scheme val="minor"/>
    </font>
    <font>
      <i/>
      <sz val="11"/>
      <color theme="1"/>
      <name val="Aptos Narrow"/>
      <family val="2"/>
      <scheme val="minor"/>
    </font>
    <font>
      <sz val="11"/>
      <color theme="1"/>
      <name val="Aptos Narrow"/>
      <family val="2"/>
      <scheme val="minor"/>
    </font>
    <font>
      <u/>
      <sz val="11"/>
      <color theme="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4" fillId="0" borderId="0" applyFont="0" applyFill="0" applyBorder="0" applyAlignment="0" applyProtection="0"/>
  </cellStyleXfs>
  <cellXfs count="13">
    <xf numFmtId="0" fontId="0" fillId="0" borderId="0" xfId="0"/>
    <xf numFmtId="0" fontId="0" fillId="0" borderId="0" xfId="0" applyAlignment="1">
      <alignment wrapText="1"/>
    </xf>
    <xf numFmtId="0" fontId="1" fillId="0" borderId="0" xfId="0" applyFont="1"/>
    <xf numFmtId="0" fontId="2" fillId="0" borderId="0" xfId="0" applyFont="1"/>
    <xf numFmtId="0" fontId="3" fillId="0" borderId="0" xfId="0" applyFont="1" applyAlignment="1">
      <alignment wrapText="1"/>
    </xf>
    <xf numFmtId="0" fontId="3" fillId="0" borderId="0" xfId="0" applyFont="1"/>
    <xf numFmtId="0" fontId="5" fillId="0" borderId="0" xfId="0" applyFont="1" applyAlignment="1">
      <alignment horizontal="center"/>
    </xf>
    <xf numFmtId="0" fontId="0" fillId="0" borderId="0" xfId="0" applyAlignment="1">
      <alignment horizontal="center"/>
    </xf>
    <xf numFmtId="167" fontId="0" fillId="0" borderId="0" xfId="1" applyNumberFormat="1" applyFont="1" applyAlignment="1">
      <alignment horizontal="center"/>
    </xf>
    <xf numFmtId="167" fontId="1" fillId="0" borderId="0" xfId="0" applyNumberFormat="1" applyFont="1" applyAlignment="1">
      <alignment horizontal="center"/>
    </xf>
    <xf numFmtId="1" fontId="0" fillId="0" borderId="0" xfId="0" applyNumberFormat="1" applyAlignment="1">
      <alignment horizontal="center"/>
    </xf>
    <xf numFmtId="167" fontId="0" fillId="0" borderId="0" xfId="0" applyNumberFormat="1" applyAlignment="1">
      <alignment horizontal="center"/>
    </xf>
    <xf numFmtId="9" fontId="0" fillId="0" borderId="0" xfId="0" applyNumberForma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5F0C4-E98E-4863-9C53-E23A4AF7C2D7}">
  <dimension ref="A2:A14"/>
  <sheetViews>
    <sheetView tabSelected="1" workbookViewId="0">
      <selection activeCell="B17" sqref="B17"/>
    </sheetView>
  </sheetViews>
  <sheetFormatPr defaultRowHeight="14.5" x14ac:dyDescent="0.35"/>
  <sheetData>
    <row r="2" spans="1:1" x14ac:dyDescent="0.35">
      <c r="A2" t="s">
        <v>22</v>
      </c>
    </row>
    <row r="4" spans="1:1" x14ac:dyDescent="0.35">
      <c r="A4" t="s">
        <v>23</v>
      </c>
    </row>
    <row r="5" spans="1:1" x14ac:dyDescent="0.35">
      <c r="A5" t="s">
        <v>24</v>
      </c>
    </row>
    <row r="6" spans="1:1" x14ac:dyDescent="0.35">
      <c r="A6" t="s">
        <v>25</v>
      </c>
    </row>
    <row r="7" spans="1:1" x14ac:dyDescent="0.35">
      <c r="A7" t="s">
        <v>26</v>
      </c>
    </row>
    <row r="8" spans="1:1" x14ac:dyDescent="0.35">
      <c r="A8" t="s">
        <v>30</v>
      </c>
    </row>
    <row r="9" spans="1:1" x14ac:dyDescent="0.35">
      <c r="A9" t="s">
        <v>31</v>
      </c>
    </row>
    <row r="10" spans="1:1" x14ac:dyDescent="0.35">
      <c r="A10" t="s">
        <v>32</v>
      </c>
    </row>
    <row r="12" spans="1:1" x14ac:dyDescent="0.35">
      <c r="A12" t="s">
        <v>33</v>
      </c>
    </row>
    <row r="14" spans="1:1" x14ac:dyDescent="0.35">
      <c r="A14" t="s">
        <v>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2353E-29AF-46A1-9CA0-7FAF449DBC46}">
  <dimension ref="A1:K23"/>
  <sheetViews>
    <sheetView zoomScaleNormal="100" workbookViewId="0">
      <selection activeCell="C20" sqref="C20"/>
    </sheetView>
  </sheetViews>
  <sheetFormatPr defaultRowHeight="14.5" x14ac:dyDescent="0.35"/>
  <cols>
    <col min="1" max="1" width="21.6328125" customWidth="1"/>
    <col min="2" max="2" width="24.54296875" style="1" customWidth="1"/>
    <col min="5" max="10" width="8.08984375" customWidth="1"/>
    <col min="11" max="11" width="33.1796875" style="1" customWidth="1"/>
  </cols>
  <sheetData>
    <row r="1" spans="1:11" x14ac:dyDescent="0.35">
      <c r="B1" s="1" t="s">
        <v>19</v>
      </c>
      <c r="C1" t="s">
        <v>2</v>
      </c>
      <c r="D1" t="s">
        <v>3</v>
      </c>
      <c r="E1" t="s">
        <v>4</v>
      </c>
      <c r="F1" t="s">
        <v>5</v>
      </c>
      <c r="G1" t="s">
        <v>6</v>
      </c>
      <c r="H1" t="s">
        <v>7</v>
      </c>
      <c r="I1" t="s">
        <v>8</v>
      </c>
      <c r="J1" t="s">
        <v>9</v>
      </c>
      <c r="K1" s="1" t="s">
        <v>27</v>
      </c>
    </row>
    <row r="2" spans="1:11" x14ac:dyDescent="0.35">
      <c r="A2" s="2" t="s">
        <v>0</v>
      </c>
      <c r="B2" s="4"/>
    </row>
    <row r="3" spans="1:11" x14ac:dyDescent="0.35">
      <c r="A3" t="s">
        <v>10</v>
      </c>
    </row>
    <row r="4" spans="1:11" x14ac:dyDescent="0.35">
      <c r="A4" t="s">
        <v>11</v>
      </c>
    </row>
    <row r="5" spans="1:11" x14ac:dyDescent="0.35">
      <c r="A5" t="s">
        <v>12</v>
      </c>
    </row>
    <row r="6" spans="1:11" x14ac:dyDescent="0.35">
      <c r="A6" t="s">
        <v>14</v>
      </c>
    </row>
    <row r="7" spans="1:11" x14ac:dyDescent="0.35">
      <c r="A7" t="s">
        <v>13</v>
      </c>
    </row>
    <row r="8" spans="1:11" x14ac:dyDescent="0.35">
      <c r="A8" s="2" t="s">
        <v>28</v>
      </c>
      <c r="C8" s="9">
        <f>SUM(C3:C7)</f>
        <v>0</v>
      </c>
      <c r="D8" s="9">
        <f t="shared" ref="D8:J8" si="0">SUM(D3:D7)</f>
        <v>0</v>
      </c>
      <c r="E8" s="9">
        <f t="shared" si="0"/>
        <v>0</v>
      </c>
      <c r="F8" s="9">
        <f t="shared" si="0"/>
        <v>0</v>
      </c>
      <c r="G8" s="9">
        <f t="shared" si="0"/>
        <v>0</v>
      </c>
      <c r="H8" s="9">
        <f t="shared" si="0"/>
        <v>0</v>
      </c>
      <c r="I8" s="9">
        <f t="shared" si="0"/>
        <v>0</v>
      </c>
      <c r="J8" s="9">
        <f t="shared" si="0"/>
        <v>0</v>
      </c>
    </row>
    <row r="10" spans="1:11" x14ac:dyDescent="0.35">
      <c r="A10" s="2" t="s">
        <v>1</v>
      </c>
    </row>
    <row r="11" spans="1:11" x14ac:dyDescent="0.35">
      <c r="A11" t="s">
        <v>15</v>
      </c>
    </row>
    <row r="12" spans="1:11" x14ac:dyDescent="0.35">
      <c r="A12" t="s">
        <v>16</v>
      </c>
    </row>
    <row r="13" spans="1:11" x14ac:dyDescent="0.35">
      <c r="A13" t="s">
        <v>17</v>
      </c>
    </row>
    <row r="14" spans="1:11" x14ac:dyDescent="0.35">
      <c r="A14" t="s">
        <v>18</v>
      </c>
    </row>
    <row r="15" spans="1:11" x14ac:dyDescent="0.35">
      <c r="A15" s="2" t="s">
        <v>29</v>
      </c>
      <c r="C15" s="9">
        <f>SUM(C11:C14)</f>
        <v>0</v>
      </c>
      <c r="D15" s="9">
        <f t="shared" ref="D15:J15" si="1">SUM(D11:D14)</f>
        <v>0</v>
      </c>
      <c r="E15" s="9">
        <f t="shared" si="1"/>
        <v>0</v>
      </c>
      <c r="F15" s="9">
        <f t="shared" si="1"/>
        <v>0</v>
      </c>
      <c r="G15" s="9">
        <f t="shared" si="1"/>
        <v>0</v>
      </c>
      <c r="H15" s="9">
        <f t="shared" si="1"/>
        <v>0</v>
      </c>
      <c r="I15" s="9">
        <f t="shared" si="1"/>
        <v>0</v>
      </c>
      <c r="J15" s="9">
        <f t="shared" si="1"/>
        <v>0</v>
      </c>
    </row>
    <row r="17" spans="1:11" s="5" customFormat="1" x14ac:dyDescent="0.35">
      <c r="A17" s="3" t="s">
        <v>20</v>
      </c>
      <c r="B17" s="4"/>
      <c r="C17" s="9">
        <f t="shared" ref="C17:J17" si="2">C8-C15</f>
        <v>0</v>
      </c>
      <c r="D17" s="9">
        <f t="shared" si="2"/>
        <v>0</v>
      </c>
      <c r="E17" s="9">
        <f t="shared" si="2"/>
        <v>0</v>
      </c>
      <c r="F17" s="9">
        <f t="shared" si="2"/>
        <v>0</v>
      </c>
      <c r="G17" s="9">
        <f t="shared" si="2"/>
        <v>0</v>
      </c>
      <c r="H17" s="9">
        <f t="shared" si="2"/>
        <v>0</v>
      </c>
      <c r="I17" s="9">
        <f t="shared" si="2"/>
        <v>0</v>
      </c>
      <c r="J17" s="9">
        <f t="shared" si="2"/>
        <v>0</v>
      </c>
      <c r="K17" s="4"/>
    </row>
    <row r="19" spans="1:11" x14ac:dyDescent="0.35">
      <c r="A19" s="2" t="s">
        <v>21</v>
      </c>
    </row>
    <row r="20" spans="1:11" x14ac:dyDescent="0.35">
      <c r="A20" t="s">
        <v>35</v>
      </c>
      <c r="C20" s="7"/>
      <c r="D20" s="10">
        <f>C23</f>
        <v>0</v>
      </c>
      <c r="E20" s="10">
        <f t="shared" ref="E20:J20" si="3">D23</f>
        <v>0</v>
      </c>
      <c r="F20" s="10">
        <f t="shared" si="3"/>
        <v>0</v>
      </c>
      <c r="G20" s="10">
        <f t="shared" si="3"/>
        <v>0</v>
      </c>
      <c r="H20" s="10">
        <f t="shared" si="3"/>
        <v>0</v>
      </c>
      <c r="I20" s="10">
        <f t="shared" si="3"/>
        <v>0</v>
      </c>
      <c r="J20" s="10">
        <f t="shared" si="3"/>
        <v>0</v>
      </c>
    </row>
    <row r="21" spans="1:11" x14ac:dyDescent="0.35">
      <c r="A21" t="s">
        <v>38</v>
      </c>
      <c r="C21" s="11">
        <f>-C5</f>
        <v>0</v>
      </c>
      <c r="D21" s="11">
        <f t="shared" ref="D21:J21" si="4">-D5</f>
        <v>0</v>
      </c>
      <c r="E21" s="11">
        <f t="shared" si="4"/>
        <v>0</v>
      </c>
      <c r="F21" s="11">
        <f t="shared" si="4"/>
        <v>0</v>
      </c>
      <c r="G21" s="11">
        <f t="shared" si="4"/>
        <v>0</v>
      </c>
      <c r="H21" s="11">
        <f t="shared" si="4"/>
        <v>0</v>
      </c>
      <c r="I21" s="11">
        <f t="shared" si="4"/>
        <v>0</v>
      </c>
      <c r="J21" s="11">
        <f t="shared" si="4"/>
        <v>0</v>
      </c>
    </row>
    <row r="22" spans="1:11" x14ac:dyDescent="0.35">
      <c r="A22" t="s">
        <v>36</v>
      </c>
      <c r="B22" s="1" t="s">
        <v>39</v>
      </c>
      <c r="C22" s="12">
        <v>0.05</v>
      </c>
      <c r="D22" s="12">
        <v>0.05</v>
      </c>
      <c r="E22" s="12">
        <v>0.05</v>
      </c>
      <c r="F22" s="12">
        <v>0.05</v>
      </c>
      <c r="G22" s="12">
        <v>0.05</v>
      </c>
      <c r="H22" s="12">
        <v>0.05</v>
      </c>
      <c r="I22" s="12">
        <v>0.05</v>
      </c>
      <c r="J22" s="12">
        <v>0.05</v>
      </c>
    </row>
    <row r="23" spans="1:11" x14ac:dyDescent="0.35">
      <c r="A23" t="s">
        <v>37</v>
      </c>
      <c r="C23" s="10">
        <f>(C20+C21)*(1+C22)</f>
        <v>0</v>
      </c>
      <c r="D23" s="10">
        <f t="shared" ref="D23:J23" si="5">(D20+D21)*(1+D22)</f>
        <v>0</v>
      </c>
      <c r="E23" s="10">
        <f t="shared" si="5"/>
        <v>0</v>
      </c>
      <c r="F23" s="10">
        <f t="shared" si="5"/>
        <v>0</v>
      </c>
      <c r="G23" s="10">
        <f t="shared" si="5"/>
        <v>0</v>
      </c>
      <c r="H23" s="10">
        <f t="shared" si="5"/>
        <v>0</v>
      </c>
      <c r="I23" s="10">
        <f t="shared" si="5"/>
        <v>0</v>
      </c>
      <c r="J23" s="10">
        <f t="shared" si="5"/>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C95DB-6EF6-48DC-8F60-1F4CD776DB3D}">
  <dimension ref="A1:K23"/>
  <sheetViews>
    <sheetView zoomScaleNormal="100" workbookViewId="0">
      <selection activeCell="C20" sqref="C20:J23"/>
    </sheetView>
  </sheetViews>
  <sheetFormatPr defaultRowHeight="14.5" x14ac:dyDescent="0.35"/>
  <cols>
    <col min="1" max="1" width="21.6328125" customWidth="1"/>
    <col min="2" max="2" width="24.54296875" style="1" customWidth="1"/>
    <col min="3" max="10" width="10.1796875" style="7" customWidth="1"/>
    <col min="11" max="11" width="33.1796875" style="1" customWidth="1"/>
  </cols>
  <sheetData>
    <row r="1" spans="1:11" x14ac:dyDescent="0.35">
      <c r="B1" s="1" t="s">
        <v>19</v>
      </c>
      <c r="C1" s="6" t="s">
        <v>53</v>
      </c>
      <c r="D1" s="6" t="s">
        <v>54</v>
      </c>
      <c r="E1" s="6" t="s">
        <v>52</v>
      </c>
      <c r="F1" s="6">
        <v>2026</v>
      </c>
      <c r="G1" s="6">
        <v>2027</v>
      </c>
      <c r="H1" s="6">
        <v>2028</v>
      </c>
      <c r="I1" s="6">
        <v>2029</v>
      </c>
      <c r="J1" s="6">
        <v>2030</v>
      </c>
      <c r="K1" s="1" t="s">
        <v>27</v>
      </c>
    </row>
    <row r="2" spans="1:11" x14ac:dyDescent="0.35">
      <c r="A2" s="2" t="s">
        <v>0</v>
      </c>
      <c r="B2" s="4"/>
    </row>
    <row r="3" spans="1:11" x14ac:dyDescent="0.35">
      <c r="A3" t="s">
        <v>10</v>
      </c>
      <c r="B3" s="1" t="s">
        <v>40</v>
      </c>
      <c r="C3" s="8">
        <v>125760</v>
      </c>
      <c r="D3" s="8">
        <v>124300</v>
      </c>
      <c r="E3" s="8">
        <v>130000</v>
      </c>
      <c r="F3" s="8">
        <v>140000</v>
      </c>
      <c r="G3" s="8">
        <v>140000</v>
      </c>
      <c r="H3" s="8">
        <v>150000</v>
      </c>
      <c r="I3" s="8">
        <v>155000</v>
      </c>
      <c r="J3" s="8">
        <v>160000</v>
      </c>
      <c r="K3" s="1" t="s">
        <v>47</v>
      </c>
    </row>
    <row r="4" spans="1:11" x14ac:dyDescent="0.35">
      <c r="A4" t="s">
        <v>11</v>
      </c>
      <c r="B4" s="1" t="s">
        <v>41</v>
      </c>
      <c r="C4" s="8">
        <v>7500</v>
      </c>
      <c r="D4" s="8">
        <v>7500</v>
      </c>
      <c r="E4" s="8">
        <v>5000</v>
      </c>
      <c r="F4" s="8">
        <v>7500</v>
      </c>
      <c r="G4" s="8">
        <v>10000</v>
      </c>
      <c r="H4" s="8">
        <v>10000</v>
      </c>
      <c r="I4" s="8">
        <v>10000</v>
      </c>
      <c r="J4" s="8">
        <v>10000</v>
      </c>
      <c r="K4" s="1" t="s">
        <v>48</v>
      </c>
    </row>
    <row r="5" spans="1:11" x14ac:dyDescent="0.35">
      <c r="A5" t="s">
        <v>12</v>
      </c>
      <c r="B5" s="1" t="s">
        <v>43</v>
      </c>
      <c r="C5" s="8">
        <v>40000</v>
      </c>
      <c r="D5" s="8">
        <v>50000</v>
      </c>
      <c r="E5" s="8">
        <v>35000</v>
      </c>
      <c r="F5" s="8">
        <f>33000</f>
        <v>33000</v>
      </c>
      <c r="G5" s="8">
        <f>27000</f>
        <v>27000</v>
      </c>
      <c r="H5" s="8">
        <f>16000</f>
        <v>16000</v>
      </c>
      <c r="I5" s="8">
        <f>18000</f>
        <v>18000</v>
      </c>
      <c r="J5" s="8">
        <v>18000</v>
      </c>
      <c r="K5" s="1" t="s">
        <v>49</v>
      </c>
    </row>
    <row r="6" spans="1:11" x14ac:dyDescent="0.35">
      <c r="A6" t="s">
        <v>14</v>
      </c>
      <c r="B6" s="1" t="s">
        <v>42</v>
      </c>
      <c r="C6" s="8">
        <v>24000</v>
      </c>
      <c r="D6" s="8">
        <v>37500</v>
      </c>
      <c r="E6" s="8">
        <v>26750</v>
      </c>
      <c r="F6" s="8">
        <v>30000</v>
      </c>
      <c r="G6" s="8">
        <v>30000</v>
      </c>
      <c r="H6" s="8">
        <v>30000</v>
      </c>
      <c r="I6" s="8">
        <v>30000</v>
      </c>
      <c r="J6" s="8">
        <v>30000</v>
      </c>
      <c r="K6" s="1" t="s">
        <v>50</v>
      </c>
    </row>
    <row r="7" spans="1:11" x14ac:dyDescent="0.35">
      <c r="A7" t="s">
        <v>13</v>
      </c>
      <c r="B7" s="1" t="s">
        <v>46</v>
      </c>
      <c r="C7" s="8"/>
      <c r="D7" s="8"/>
      <c r="E7" s="8"/>
      <c r="F7" s="8">
        <v>10000</v>
      </c>
      <c r="G7" s="8">
        <v>20000</v>
      </c>
      <c r="H7" s="8">
        <v>25000</v>
      </c>
      <c r="I7" s="8">
        <v>25000</v>
      </c>
      <c r="J7" s="8">
        <v>25000</v>
      </c>
      <c r="K7" s="1" t="s">
        <v>51</v>
      </c>
    </row>
    <row r="8" spans="1:11" x14ac:dyDescent="0.35">
      <c r="A8" s="2" t="s">
        <v>28</v>
      </c>
      <c r="C8" s="9">
        <f>SUM(C3:C7)</f>
        <v>197260</v>
      </c>
      <c r="D8" s="9">
        <f t="shared" ref="D8:J8" si="0">SUM(D3:D7)</f>
        <v>219300</v>
      </c>
      <c r="E8" s="9">
        <f t="shared" si="0"/>
        <v>196750</v>
      </c>
      <c r="F8" s="9">
        <f t="shared" ref="F8" si="1">SUM(F3:F7)</f>
        <v>220500</v>
      </c>
      <c r="G8" s="9">
        <f t="shared" ref="G8" si="2">SUM(G3:G7)</f>
        <v>227000</v>
      </c>
      <c r="H8" s="9">
        <f t="shared" ref="H8" si="3">SUM(H3:H7)</f>
        <v>231000</v>
      </c>
      <c r="I8" s="9">
        <f t="shared" ref="I8" si="4">SUM(I3:I7)</f>
        <v>238000</v>
      </c>
      <c r="J8" s="9">
        <f t="shared" ref="J8" si="5">SUM(J3:J7)</f>
        <v>243000</v>
      </c>
    </row>
    <row r="10" spans="1:11" x14ac:dyDescent="0.35">
      <c r="A10" s="2" t="s">
        <v>1</v>
      </c>
    </row>
    <row r="11" spans="1:11" x14ac:dyDescent="0.35">
      <c r="A11" t="s">
        <v>15</v>
      </c>
      <c r="B11" s="1" t="s">
        <v>44</v>
      </c>
      <c r="C11" s="8">
        <v>155000</v>
      </c>
      <c r="D11" s="8">
        <v>157500</v>
      </c>
      <c r="E11" s="8">
        <v>160000</v>
      </c>
      <c r="F11" s="8">
        <f>E11*1.025</f>
        <v>164000</v>
      </c>
      <c r="G11" s="8">
        <f t="shared" ref="G11:J11" si="6">F11*1.025</f>
        <v>168099.99999999997</v>
      </c>
      <c r="H11" s="8">
        <f t="shared" si="6"/>
        <v>172302.49999999994</v>
      </c>
      <c r="I11" s="8">
        <f t="shared" si="6"/>
        <v>176610.06249999991</v>
      </c>
      <c r="J11" s="8">
        <f t="shared" si="6"/>
        <v>181025.31406249991</v>
      </c>
      <c r="K11" s="1" t="s">
        <v>56</v>
      </c>
    </row>
    <row r="12" spans="1:11" x14ac:dyDescent="0.35">
      <c r="A12" t="s">
        <v>16</v>
      </c>
      <c r="B12" s="1" t="s">
        <v>45</v>
      </c>
      <c r="C12" s="8">
        <v>32400</v>
      </c>
      <c r="D12" s="8">
        <v>60000</v>
      </c>
      <c r="E12" s="8">
        <v>41500</v>
      </c>
      <c r="F12" s="8">
        <v>50000</v>
      </c>
      <c r="G12" s="8">
        <f>F12*1.025</f>
        <v>51249.999999999993</v>
      </c>
      <c r="H12" s="8">
        <f t="shared" ref="H12:J12" si="7">G12*1.025</f>
        <v>52531.249999999985</v>
      </c>
      <c r="I12" s="8">
        <f t="shared" si="7"/>
        <v>53844.531249999978</v>
      </c>
      <c r="J12" s="8">
        <f t="shared" si="7"/>
        <v>55190.644531249971</v>
      </c>
      <c r="K12" s="1" t="s">
        <v>57</v>
      </c>
    </row>
    <row r="13" spans="1:11" x14ac:dyDescent="0.35">
      <c r="A13" t="s">
        <v>17</v>
      </c>
      <c r="B13" s="1" t="s">
        <v>42</v>
      </c>
      <c r="C13" s="8">
        <v>7380</v>
      </c>
      <c r="D13" s="8">
        <v>8200</v>
      </c>
      <c r="E13" s="8">
        <v>6910</v>
      </c>
      <c r="F13" s="8">
        <v>7000</v>
      </c>
      <c r="G13" s="8">
        <f>F13</f>
        <v>7000</v>
      </c>
      <c r="H13" s="8">
        <f t="shared" ref="H13:J13" si="8">G13</f>
        <v>7000</v>
      </c>
      <c r="I13" s="8">
        <f t="shared" si="8"/>
        <v>7000</v>
      </c>
      <c r="J13" s="8">
        <f t="shared" si="8"/>
        <v>7000</v>
      </c>
      <c r="K13" s="1" t="s">
        <v>58</v>
      </c>
    </row>
    <row r="14" spans="1:11" x14ac:dyDescent="0.35">
      <c r="A14" t="s">
        <v>18</v>
      </c>
      <c r="C14" s="8"/>
      <c r="D14" s="8"/>
      <c r="E14" s="8"/>
      <c r="F14" s="8"/>
      <c r="G14" s="8"/>
      <c r="H14" s="8"/>
      <c r="I14" s="8"/>
      <c r="J14" s="8"/>
    </row>
    <row r="15" spans="1:11" x14ac:dyDescent="0.35">
      <c r="A15" s="2" t="s">
        <v>29</v>
      </c>
      <c r="C15" s="9">
        <f>SUM(C11:C14)</f>
        <v>194780</v>
      </c>
      <c r="D15" s="9">
        <f t="shared" ref="D15:J15" si="9">SUM(D11:D14)</f>
        <v>225700</v>
      </c>
      <c r="E15" s="9">
        <f t="shared" si="9"/>
        <v>208410</v>
      </c>
      <c r="F15" s="9">
        <f t="shared" si="9"/>
        <v>221000</v>
      </c>
      <c r="G15" s="9">
        <f t="shared" si="9"/>
        <v>226349.99999999997</v>
      </c>
      <c r="H15" s="9">
        <f t="shared" si="9"/>
        <v>231833.74999999994</v>
      </c>
      <c r="I15" s="9">
        <f t="shared" si="9"/>
        <v>237454.59374999988</v>
      </c>
      <c r="J15" s="9">
        <f t="shared" si="9"/>
        <v>243215.95859374988</v>
      </c>
    </row>
    <row r="17" spans="1:11" s="5" customFormat="1" x14ac:dyDescent="0.35">
      <c r="A17" s="3" t="s">
        <v>20</v>
      </c>
      <c r="B17" s="4"/>
      <c r="C17" s="9">
        <f t="shared" ref="C17:J17" si="10">C8-C15</f>
        <v>2480</v>
      </c>
      <c r="D17" s="9">
        <f t="shared" si="10"/>
        <v>-6400</v>
      </c>
      <c r="E17" s="9">
        <f t="shared" si="10"/>
        <v>-11660</v>
      </c>
      <c r="F17" s="9">
        <f t="shared" si="10"/>
        <v>-500</v>
      </c>
      <c r="G17" s="9">
        <f t="shared" si="10"/>
        <v>650.0000000000291</v>
      </c>
      <c r="H17" s="9">
        <f t="shared" si="10"/>
        <v>-833.74999999994179</v>
      </c>
      <c r="I17" s="9">
        <f t="shared" si="10"/>
        <v>545.40625000011642</v>
      </c>
      <c r="J17" s="9">
        <f t="shared" si="10"/>
        <v>-215.95859374987776</v>
      </c>
      <c r="K17" s="4"/>
    </row>
    <row r="19" spans="1:11" x14ac:dyDescent="0.35">
      <c r="A19" s="2" t="s">
        <v>21</v>
      </c>
    </row>
    <row r="20" spans="1:11" x14ac:dyDescent="0.35">
      <c r="A20" t="s">
        <v>35</v>
      </c>
      <c r="C20" s="7">
        <v>250000</v>
      </c>
      <c r="D20" s="10">
        <f>C23</f>
        <v>220500</v>
      </c>
      <c r="E20" s="10">
        <f t="shared" ref="E20:J20" si="11">D23</f>
        <v>179025</v>
      </c>
      <c r="F20" s="10">
        <f t="shared" si="11"/>
        <v>151226.25</v>
      </c>
      <c r="G20" s="10">
        <f t="shared" si="11"/>
        <v>124137.5625</v>
      </c>
      <c r="H20" s="10">
        <f t="shared" si="11"/>
        <v>101994.440625</v>
      </c>
      <c r="I20" s="10">
        <f t="shared" si="11"/>
        <v>90294.162656250002</v>
      </c>
      <c r="J20" s="10">
        <f t="shared" si="11"/>
        <v>75908.870789062508</v>
      </c>
    </row>
    <row r="21" spans="1:11" x14ac:dyDescent="0.35">
      <c r="A21" t="s">
        <v>38</v>
      </c>
      <c r="C21" s="11">
        <f>-C5</f>
        <v>-40000</v>
      </c>
      <c r="D21" s="11">
        <f t="shared" ref="D21:J21" si="12">-D5</f>
        <v>-50000</v>
      </c>
      <c r="E21" s="11">
        <f t="shared" si="12"/>
        <v>-35000</v>
      </c>
      <c r="F21" s="11">
        <f t="shared" si="12"/>
        <v>-33000</v>
      </c>
      <c r="G21" s="11">
        <f t="shared" si="12"/>
        <v>-27000</v>
      </c>
      <c r="H21" s="11">
        <f t="shared" si="12"/>
        <v>-16000</v>
      </c>
      <c r="I21" s="11">
        <f t="shared" si="12"/>
        <v>-18000</v>
      </c>
      <c r="J21" s="11">
        <f t="shared" si="12"/>
        <v>-18000</v>
      </c>
      <c r="K21" s="1" t="s">
        <v>55</v>
      </c>
    </row>
    <row r="22" spans="1:11" x14ac:dyDescent="0.35">
      <c r="A22" t="s">
        <v>36</v>
      </c>
      <c r="B22" s="1" t="s">
        <v>39</v>
      </c>
      <c r="C22" s="12">
        <v>0.05</v>
      </c>
      <c r="D22" s="12">
        <v>0.05</v>
      </c>
      <c r="E22" s="12">
        <v>0.05</v>
      </c>
      <c r="F22" s="12">
        <v>0.05</v>
      </c>
      <c r="G22" s="12">
        <v>0.05</v>
      </c>
      <c r="H22" s="12">
        <v>0.05</v>
      </c>
      <c r="I22" s="12">
        <v>0.05</v>
      </c>
      <c r="J22" s="12">
        <v>0.05</v>
      </c>
    </row>
    <row r="23" spans="1:11" x14ac:dyDescent="0.35">
      <c r="A23" t="s">
        <v>37</v>
      </c>
      <c r="C23" s="10">
        <f>(C20+C21)*(1+C22)</f>
        <v>220500</v>
      </c>
      <c r="D23" s="10">
        <f t="shared" ref="D23:J23" si="13">(D20+D21)*(1+D22)</f>
        <v>179025</v>
      </c>
      <c r="E23" s="10">
        <f t="shared" si="13"/>
        <v>151226.25</v>
      </c>
      <c r="F23" s="10">
        <f t="shared" si="13"/>
        <v>124137.5625</v>
      </c>
      <c r="G23" s="10">
        <f t="shared" si="13"/>
        <v>101994.440625</v>
      </c>
      <c r="H23" s="10">
        <f t="shared" si="13"/>
        <v>90294.162656250002</v>
      </c>
      <c r="I23" s="10">
        <f t="shared" si="13"/>
        <v>75908.870789062508</v>
      </c>
      <c r="J23" s="10">
        <f t="shared" si="13"/>
        <v>60804.314328515633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Planning worksheet</vt:lpstr>
      <vt:lpstr>Example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Hellriegel</dc:creator>
  <cp:lastModifiedBy>John Hellriegel</cp:lastModifiedBy>
  <dcterms:created xsi:type="dcterms:W3CDTF">2025-06-12T13:08:06Z</dcterms:created>
  <dcterms:modified xsi:type="dcterms:W3CDTF">2025-06-26T14:35:41Z</dcterms:modified>
</cp:coreProperties>
</file>